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ehta\Desktop\"/>
    </mc:Choice>
  </mc:AlternateContent>
  <xr:revisionPtr revIDLastSave="0" documentId="13_ncr:1_{FD1C318F-2D99-491E-AD96-D30DACDBAA00}" xr6:coauthVersionLast="47" xr6:coauthVersionMax="47" xr10:uidLastSave="{00000000-0000-0000-0000-000000000000}"/>
  <bookViews>
    <workbookView xWindow="-60" yWindow="-16320" windowWidth="29040" windowHeight="15840" xr2:uid="{73A08B22-2899-499B-9B93-34A45EF50FE1}"/>
  </bookViews>
  <sheets>
    <sheet name="xlooku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2" i="1" l="1" a="1"/>
  <c r="N22" i="1" s="1"/>
  <c r="N17" i="1" a="1"/>
  <c r="N17" i="1" s="1"/>
  <c r="N15" i="1" a="1"/>
  <c r="N15" i="1" s="1"/>
  <c r="N13" i="1"/>
  <c r="N11" i="1"/>
  <c r="N8" i="1"/>
  <c r="D10" i="1"/>
  <c r="E10" i="1"/>
  <c r="F10" i="1"/>
  <c r="G10" i="1"/>
  <c r="H10" i="1"/>
  <c r="C10" i="1"/>
  <c r="D11" i="1"/>
  <c r="E11" i="1"/>
  <c r="F11" i="1"/>
  <c r="G11" i="1"/>
  <c r="H11" i="1"/>
  <c r="C11" i="1"/>
  <c r="C12" i="1" s="1"/>
  <c r="H12" i="1" l="1"/>
  <c r="G12" i="1"/>
  <c r="F12" i="1"/>
  <c r="E12" i="1"/>
  <c r="D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<sst xmlns="http://schemas.openxmlformats.org/spreadsheetml/2006/main" count="33" uniqueCount="24">
  <si>
    <t>xlookup</t>
  </si>
  <si>
    <t>vlookup</t>
  </si>
  <si>
    <t>Feb</t>
  </si>
  <si>
    <t>Mar</t>
  </si>
  <si>
    <t>Apr</t>
  </si>
  <si>
    <t>May</t>
  </si>
  <si>
    <t>Jun</t>
  </si>
  <si>
    <t xml:space="preserve">Jan </t>
  </si>
  <si>
    <t>Total</t>
  </si>
  <si>
    <t>cost</t>
  </si>
  <si>
    <t>Interest</t>
  </si>
  <si>
    <t>Sale</t>
  </si>
  <si>
    <t>Single cell result - Vertical</t>
  </si>
  <si>
    <t>Single cell result - Horizontal</t>
  </si>
  <si>
    <t>Multiple cell result - Vertical</t>
  </si>
  <si>
    <t>Multiple cell result - Horizontal</t>
  </si>
  <si>
    <t>Single cell result - Vertical &amp; Horizontal</t>
  </si>
  <si>
    <t>"=vlookup(lookup_value, table_array, col_index_num, [range_lookup])"</t>
  </si>
  <si>
    <t>"=xlookup(lookup_value, lookup_array, return_array, [if_not_found], [match_mode], [search_mode])"</t>
  </si>
  <si>
    <t>Follow us on…</t>
  </si>
  <si>
    <t>Linkedin</t>
  </si>
  <si>
    <t>YouTube</t>
  </si>
  <si>
    <t>https://www.youtube.com/channel/UCfTAKIYIni0cB8nOds3vQsg</t>
  </si>
  <si>
    <t>https://www.linkedin.com/company/selecttechnology/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</si>
</sst>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5" formatCode="_-&quot;£&quot;* #,##0_-;\-&quot;£&quot;* #,##0_-;_-&quot;£&quot;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rgb="FF3C1053"/>
      <name val="ITC Avant Garde Gothic Book"/>
      <family val="3"/>
    </font>
    <font>
      <b/>
      <sz val="11"/>
      <color rgb="FF3C1053"/>
      <name val="ITC Avant Garde Gothic Book"/>
      <family val="3"/>
    </font>
    <font>
      <b/>
      <sz val="12"/>
      <color rgb="FF3C1053"/>
      <name val="ITC Avant Garde Gothic Book"/>
      <family val="3"/>
    </font>
    <font>
      <sz val="11"/>
      <color rgb="FF3C1053"/>
      <name val="Calibri"/>
      <family val="2"/>
      <scheme val="minor"/>
    </font>
    <font>
      <b/>
      <sz val="11"/>
      <color rgb="FF3C1053"/>
      <name val="Calibri"/>
      <family val="2"/>
      <scheme val="minor"/>
    </font>
    <font>
      <b/>
      <sz val="10"/>
      <color rgb="FF3C1053"/>
      <name val="ITC Avant Garde Gothic Book"/>
      <family val="3"/>
    </font>
    <font>
      <b/>
      <sz val="12"/>
      <color rgb="FFE87722"/>
      <name val="ITC Avant Garde Gothic Book"/>
      <family val="3"/>
    </font>
    <font>
      <b/>
      <sz val="12"/>
      <color theme="0"/>
      <name val="ITC Avant Garde Gothic Book"/>
      <family val="3"/>
    </font>
    <font>
      <sz val="12"/>
      <color rgb="FF3C1053"/>
      <name val="Calibri"/>
      <family val="2"/>
      <scheme val="minor"/>
    </font>
    <font>
      <sz val="12"/>
      <color theme="0"/>
      <name val="ITC Avant Garde Gothic Book"/>
      <family val="3"/>
    </font>
    <font>
      <sz val="12"/>
      <color rgb="FF3C1053"/>
      <name val="ITC Avant Garde Gothic Book"/>
      <family val="3"/>
    </font>
    <font>
      <sz val="12"/>
      <color theme="0"/>
      <name val="Calibri"/>
      <family val="2"/>
      <scheme val="minor"/>
    </font>
    <font>
      <b/>
      <sz val="12"/>
      <color rgb="FF3C1053"/>
      <name val="Calibri"/>
      <family val="2"/>
      <scheme val="minor"/>
    </font>
    <font>
      <b/>
      <sz val="12"/>
      <color rgb="FFE87722"/>
      <name val="Calibri"/>
      <family val="2"/>
      <scheme val="minor"/>
    </font>
    <font>
      <u/>
      <sz val="11"/>
      <color theme="10"/>
      <name val="ITC Avant Garde Gothic Book"/>
      <family val="3"/>
    </font>
  </fonts>
  <fills count="5">
    <fill>
      <patternFill patternType="none"/>
    </fill>
    <fill>
      <patternFill patternType="gray125"/>
    </fill>
    <fill>
      <patternFill patternType="solid">
        <fgColor rgb="FFE877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3">
    <xf numFmtId="0" fontId="0" fillId="0" borderId="0" xfId="0"/>
    <xf numFmtId="0" fontId="8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6" fillId="3" borderId="0" xfId="0" applyFont="1" applyFill="1"/>
    <xf numFmtId="0" fontId="7" fillId="3" borderId="0" xfId="0" applyFont="1" applyFill="1"/>
    <xf numFmtId="0" fontId="3" fillId="3" borderId="0" xfId="0" applyFont="1" applyFill="1"/>
    <xf numFmtId="0" fontId="11" fillId="3" borderId="0" xfId="0" applyFont="1" applyFill="1" applyAlignment="1">
      <alignment horizontal="right"/>
    </xf>
    <xf numFmtId="165" fontId="11" fillId="3" borderId="0" xfId="1" applyNumberFormat="1" applyFont="1" applyFill="1" applyAlignment="1">
      <alignment horizontal="right"/>
    </xf>
    <xf numFmtId="165" fontId="11" fillId="3" borderId="0" xfId="0" applyNumberFormat="1" applyFont="1" applyFill="1" applyAlignment="1">
      <alignment horizontal="right"/>
    </xf>
    <xf numFmtId="0" fontId="6" fillId="3" borderId="0" xfId="0" applyFont="1" applyFill="1" applyAlignment="1">
      <alignment horizontal="right"/>
    </xf>
    <xf numFmtId="0" fontId="13" fillId="2" borderId="0" xfId="0" applyFont="1" applyFill="1"/>
    <xf numFmtId="0" fontId="13" fillId="3" borderId="0" xfId="0" applyFont="1" applyFill="1"/>
    <xf numFmtId="0" fontId="2" fillId="3" borderId="0" xfId="0" applyFont="1" applyFill="1"/>
    <xf numFmtId="0" fontId="14" fillId="3" borderId="0" xfId="0" applyFont="1" applyFill="1"/>
    <xf numFmtId="0" fontId="13" fillId="2" borderId="0" xfId="0" applyFont="1" applyFill="1" applyAlignment="1">
      <alignment horizontal="center"/>
    </xf>
    <xf numFmtId="0" fontId="15" fillId="2" borderId="0" xfId="0" applyFont="1" applyFill="1"/>
    <xf numFmtId="165" fontId="16" fillId="3" borderId="0" xfId="1" applyNumberFormat="1" applyFont="1" applyFill="1" applyAlignment="1">
      <alignment horizontal="center"/>
    </xf>
    <xf numFmtId="165" fontId="16" fillId="3" borderId="0" xfId="0" applyNumberFormat="1" applyFont="1" applyFill="1" applyAlignment="1">
      <alignment horizontal="center"/>
    </xf>
    <xf numFmtId="165" fontId="8" fillId="3" borderId="0" xfId="0" applyNumberFormat="1" applyFont="1" applyFill="1" applyAlignment="1">
      <alignment horizontal="center"/>
    </xf>
    <xf numFmtId="0" fontId="17" fillId="4" borderId="0" xfId="0" applyFont="1" applyFill="1"/>
    <xf numFmtId="0" fontId="15" fillId="4" borderId="0" xfId="0" applyFont="1" applyFill="1"/>
    <xf numFmtId="165" fontId="16" fillId="3" borderId="0" xfId="1" applyNumberFormat="1" applyFont="1" applyFill="1"/>
    <xf numFmtId="44" fontId="16" fillId="3" borderId="0" xfId="1" applyFont="1" applyFill="1"/>
    <xf numFmtId="165" fontId="14" fillId="3" borderId="0" xfId="1" applyNumberFormat="1" applyFont="1" applyFill="1"/>
    <xf numFmtId="0" fontId="17" fillId="3" borderId="0" xfId="0" applyFont="1" applyFill="1"/>
    <xf numFmtId="165" fontId="14" fillId="3" borderId="0" xfId="0" applyNumberFormat="1" applyFont="1" applyFill="1"/>
    <xf numFmtId="165" fontId="8" fillId="3" borderId="0" xfId="1" applyNumberFormat="1" applyFont="1" applyFill="1"/>
    <xf numFmtId="0" fontId="16" fillId="3" borderId="0" xfId="0" applyFont="1" applyFill="1"/>
    <xf numFmtId="0" fontId="18" fillId="3" borderId="0" xfId="0" applyFont="1" applyFill="1"/>
    <xf numFmtId="0" fontId="12" fillId="3" borderId="0" xfId="0" applyFont="1" applyFill="1" applyAlignment="1">
      <alignment horizontal="right"/>
    </xf>
    <xf numFmtId="0" fontId="19" fillId="3" borderId="0" xfId="0" applyFont="1" applyFill="1" applyAlignment="1">
      <alignment horizontal="right"/>
    </xf>
    <xf numFmtId="0" fontId="20" fillId="3" borderId="0" xfId="2" applyFont="1" applyFill="1"/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E87722"/>
      <color rgb="FF3C10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186690</xdr:colOff>
      <xdr:row>0</xdr:row>
      <xdr:rowOff>24766</xdr:rowOff>
    </xdr:from>
    <xdr:to>
      <xdr:col>3</xdr:col>
      <xdr:colOff>626745</xdr:colOff>
      <xdr:row>1</xdr:row>
      <xdr:rowOff>168864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FC1A1E-956A-4E7E-81BF-4DA351CA6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5340" y="24766"/>
          <a:ext cx="2011680" cy="5917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inkedin.com/company/selecttechnology/" TargetMode="External"/><Relationship Id="rId1" Type="http://schemas.openxmlformats.org/officeDocument/2006/relationships/hyperlink" Target="https://www.youtube.com/channel/UCfTAKIYIni0cB8nOds3vQsg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452FC-2F35-444A-9C8B-B6C38C1FF04F}">
  <dimension ref="A1:T32"/>
  <sheetViews>
    <sheetView tabSelected="1" workbookViewId="0">
      <selection activeCell="C35" sqref="C35"/>
    </sheetView>
  </sheetViews>
  <sheetFormatPr defaultRowHeight="14.4" x14ac:dyDescent="0.3"/>
  <cols>
    <col min="1" max="1" width="9.21875" style="2" customWidth="1"/>
    <col min="2" max="2" width="10.77734375" style="2" customWidth="1"/>
    <col min="3" max="3" width="12.109375" style="2" customWidth="1"/>
    <col min="4" max="8" width="11.21875" style="2" bestFit="1" customWidth="1"/>
    <col min="9" max="9" width="31.5546875" style="3" customWidth="1"/>
    <col min="10" max="10" width="8.88671875" style="2"/>
    <col min="11" max="11" width="3.21875" style="2" customWidth="1"/>
    <col min="12" max="12" width="8.88671875" style="2"/>
    <col min="13" max="13" width="13.44140625" style="2" bestFit="1" customWidth="1"/>
    <col min="14" max="18" width="12.44140625" style="2" bestFit="1" customWidth="1"/>
    <col min="19" max="19" width="10.6640625" style="2" bestFit="1" customWidth="1"/>
    <col min="20" max="16384" width="8.88671875" style="2"/>
  </cols>
  <sheetData>
    <row r="1" spans="1:20" s="6" customFormat="1" ht="36" customHeight="1" x14ac:dyDescent="0.3">
      <c r="A1" s="12"/>
      <c r="I1" s="13"/>
    </row>
    <row r="3" spans="1:20" x14ac:dyDescent="0.3">
      <c r="B3" s="10" t="s">
        <v>0</v>
      </c>
      <c r="C3" s="4" t="s">
        <v>18</v>
      </c>
    </row>
    <row r="4" spans="1:20" x14ac:dyDescent="0.3">
      <c r="B4" s="10" t="s">
        <v>1</v>
      </c>
      <c r="C4" s="4" t="s">
        <v>17</v>
      </c>
    </row>
    <row r="8" spans="1:20" ht="15.6" x14ac:dyDescent="0.3">
      <c r="B8" s="14"/>
      <c r="C8" s="15" t="s">
        <v>7</v>
      </c>
      <c r="D8" s="15" t="s">
        <v>2</v>
      </c>
      <c r="E8" s="15" t="s">
        <v>3</v>
      </c>
      <c r="F8" s="15" t="s">
        <v>4</v>
      </c>
      <c r="G8" s="15" t="s">
        <v>5</v>
      </c>
      <c r="H8" s="15" t="s">
        <v>6</v>
      </c>
      <c r="I8" s="14"/>
      <c r="J8" s="30" t="s">
        <v>1</v>
      </c>
      <c r="K8" s="30"/>
      <c r="L8" s="20"/>
      <c r="M8" s="21" t="s">
        <v>8</v>
      </c>
      <c r="N8" s="22">
        <f>VLOOKUP(M8,B9:H12,6,FALSE)</f>
        <v>32079.25</v>
      </c>
      <c r="O8" s="22"/>
      <c r="P8" s="22"/>
      <c r="Q8" s="22"/>
      <c r="R8" s="22"/>
      <c r="S8" s="22"/>
      <c r="T8" s="23"/>
    </row>
    <row r="9" spans="1:20" ht="15.6" x14ac:dyDescent="0.3">
      <c r="B9" s="16" t="s">
        <v>11</v>
      </c>
      <c r="C9" s="17">
        <v>25365</v>
      </c>
      <c r="D9" s="17">
        <v>23568</v>
      </c>
      <c r="E9" s="17">
        <v>24458</v>
      </c>
      <c r="F9" s="17">
        <v>28987</v>
      </c>
      <c r="G9" s="17">
        <v>27895</v>
      </c>
      <c r="H9" s="17">
        <v>30189</v>
      </c>
      <c r="I9" s="24"/>
      <c r="J9" s="31"/>
      <c r="K9" s="31"/>
      <c r="L9" s="25"/>
      <c r="M9" s="25"/>
      <c r="N9" s="14"/>
      <c r="O9" s="22"/>
      <c r="P9" s="22"/>
      <c r="Q9" s="22"/>
      <c r="R9" s="22"/>
      <c r="S9" s="22"/>
      <c r="T9" s="23"/>
    </row>
    <row r="10" spans="1:20" ht="15.6" x14ac:dyDescent="0.3">
      <c r="B10" s="16" t="s">
        <v>9</v>
      </c>
      <c r="C10" s="17">
        <f>C9/20</f>
        <v>1268.25</v>
      </c>
      <c r="D10" s="17">
        <f t="shared" ref="D10:H10" si="0">D9/20</f>
        <v>1178.4000000000001</v>
      </c>
      <c r="E10" s="17">
        <f t="shared" si="0"/>
        <v>1222.9000000000001</v>
      </c>
      <c r="F10" s="17">
        <f t="shared" si="0"/>
        <v>1449.35</v>
      </c>
      <c r="G10" s="17">
        <f t="shared" si="0"/>
        <v>1394.75</v>
      </c>
      <c r="H10" s="17">
        <f t="shared" si="0"/>
        <v>1509.45</v>
      </c>
      <c r="I10" s="24"/>
      <c r="J10" s="30" t="s">
        <v>0</v>
      </c>
      <c r="K10" s="30"/>
      <c r="L10" s="20"/>
      <c r="M10" s="20"/>
      <c r="N10" s="14"/>
      <c r="O10" s="22"/>
      <c r="P10" s="22"/>
      <c r="Q10" s="22"/>
      <c r="R10" s="22"/>
      <c r="S10" s="22"/>
      <c r="T10" s="23"/>
    </row>
    <row r="11" spans="1:20" ht="15.6" x14ac:dyDescent="0.3">
      <c r="B11" s="16" t="s">
        <v>10</v>
      </c>
      <c r="C11" s="18">
        <f>C9/5</f>
        <v>5073</v>
      </c>
      <c r="D11" s="18">
        <f t="shared" ref="D11:H11" si="1">D9/5</f>
        <v>4713.6000000000004</v>
      </c>
      <c r="E11" s="18">
        <f t="shared" si="1"/>
        <v>4891.6000000000004</v>
      </c>
      <c r="F11" s="18">
        <f t="shared" si="1"/>
        <v>5797.4</v>
      </c>
      <c r="G11" s="18">
        <f t="shared" si="1"/>
        <v>5579</v>
      </c>
      <c r="H11" s="18">
        <f t="shared" si="1"/>
        <v>6037.8</v>
      </c>
      <c r="I11" s="26"/>
      <c r="J11" s="7" t="s">
        <v>12</v>
      </c>
      <c r="K11" s="7"/>
      <c r="L11" s="21"/>
      <c r="M11" s="21" t="s">
        <v>8</v>
      </c>
      <c r="N11" s="22">
        <f>_xlfn.XLOOKUP(M11,B9:B12,G9:G12)</f>
        <v>32079.25</v>
      </c>
      <c r="O11" s="22"/>
      <c r="P11" s="22"/>
      <c r="Q11" s="22"/>
      <c r="R11" s="22"/>
      <c r="S11" s="22"/>
      <c r="T11" s="23"/>
    </row>
    <row r="12" spans="1:20" ht="15.6" x14ac:dyDescent="0.3">
      <c r="B12" s="11" t="s">
        <v>8</v>
      </c>
      <c r="C12" s="19">
        <f>SUM(C9,C11)-C10</f>
        <v>29169.75</v>
      </c>
      <c r="D12" s="19">
        <f>SUM(D9,D11)-D10</f>
        <v>27103.199999999997</v>
      </c>
      <c r="E12" s="19">
        <f>SUM(E9,E11)-E10</f>
        <v>28126.699999999997</v>
      </c>
      <c r="F12" s="19">
        <f>SUM(F9,F11)-F10</f>
        <v>33335.050000000003</v>
      </c>
      <c r="G12" s="19">
        <f>SUM(G9,G11)-G10</f>
        <v>32079.25</v>
      </c>
      <c r="H12" s="19">
        <f>SUM(H9,H11)-H10</f>
        <v>34717.350000000006</v>
      </c>
      <c r="I12" s="14"/>
      <c r="J12" s="8"/>
      <c r="K12" s="8"/>
      <c r="L12" s="21"/>
      <c r="M12" s="21"/>
      <c r="N12" s="22"/>
      <c r="O12" s="22"/>
      <c r="P12" s="22"/>
      <c r="Q12" s="22"/>
      <c r="R12" s="22"/>
      <c r="S12" s="22"/>
      <c r="T12" s="23"/>
    </row>
    <row r="13" spans="1:20" ht="15.6" x14ac:dyDescent="0.3">
      <c r="I13" s="26"/>
      <c r="J13" s="7" t="s">
        <v>13</v>
      </c>
      <c r="K13" s="7"/>
      <c r="L13" s="21"/>
      <c r="M13" s="21" t="s">
        <v>5</v>
      </c>
      <c r="N13" s="22">
        <f>_xlfn.XLOOKUP(M13,C8:H8,C12:H12)</f>
        <v>32079.25</v>
      </c>
      <c r="O13" s="22"/>
      <c r="P13" s="22"/>
      <c r="Q13" s="22"/>
      <c r="R13" s="22"/>
      <c r="S13" s="22"/>
      <c r="T13" s="23"/>
    </row>
    <row r="14" spans="1:20" ht="15.6" x14ac:dyDescent="0.3">
      <c r="I14" s="14"/>
      <c r="J14" s="9"/>
      <c r="K14" s="9"/>
      <c r="L14" s="21"/>
      <c r="M14" s="20"/>
      <c r="N14" s="14"/>
      <c r="O14" s="22"/>
      <c r="P14" s="22"/>
      <c r="Q14" s="22"/>
      <c r="R14" s="22"/>
      <c r="S14" s="22"/>
      <c r="T14" s="23"/>
    </row>
    <row r="15" spans="1:20" ht="15.6" x14ac:dyDescent="0.3">
      <c r="I15" s="14"/>
      <c r="J15" s="7" t="s">
        <v>14</v>
      </c>
      <c r="K15" s="7"/>
      <c r="L15" s="21"/>
      <c r="M15" s="21" t="s">
        <v>10</v>
      </c>
      <c r="N15" s="22" cm="1">
        <f t="array" ref="N15:S15">_xlfn.XLOOKUP(M15,B9:B12,C9:H12)</f>
        <v>5073</v>
      </c>
      <c r="O15" s="22">
        <v>4713.6000000000004</v>
      </c>
      <c r="P15" s="22">
        <v>4891.6000000000004</v>
      </c>
      <c r="Q15" s="22">
        <v>5797.4</v>
      </c>
      <c r="R15" s="22">
        <v>5579</v>
      </c>
      <c r="S15" s="22">
        <v>6037.8</v>
      </c>
      <c r="T15" s="23"/>
    </row>
    <row r="16" spans="1:20" ht="15.6" x14ac:dyDescent="0.3">
      <c r="I16" s="14"/>
      <c r="J16" s="9"/>
      <c r="K16" s="9"/>
      <c r="L16" s="21"/>
      <c r="M16" s="21"/>
      <c r="N16" s="22"/>
      <c r="O16" s="22"/>
      <c r="P16" s="22"/>
      <c r="Q16" s="22"/>
      <c r="R16" s="22"/>
      <c r="S16" s="22"/>
      <c r="T16" s="23"/>
    </row>
    <row r="17" spans="2:20" ht="15.6" x14ac:dyDescent="0.3">
      <c r="I17" s="14"/>
      <c r="J17" s="7" t="s">
        <v>15</v>
      </c>
      <c r="K17" s="7"/>
      <c r="L17" s="21"/>
      <c r="M17" s="21" t="s">
        <v>4</v>
      </c>
      <c r="N17" s="22" cm="1">
        <f t="array" ref="N17:N20">_xlfn.XLOOKUP(M17,C8:H8,C9:H12)</f>
        <v>28987</v>
      </c>
      <c r="O17" s="22"/>
      <c r="P17" s="22"/>
      <c r="Q17" s="22"/>
      <c r="R17" s="22"/>
      <c r="S17" s="22"/>
      <c r="T17" s="23"/>
    </row>
    <row r="18" spans="2:20" ht="15.6" x14ac:dyDescent="0.3">
      <c r="I18" s="14"/>
      <c r="J18" s="7"/>
      <c r="K18" s="7"/>
      <c r="L18" s="21"/>
      <c r="M18" s="21"/>
      <c r="N18" s="22">
        <v>1449.35</v>
      </c>
      <c r="O18" s="22"/>
      <c r="P18" s="22"/>
      <c r="Q18" s="22"/>
      <c r="R18" s="22"/>
      <c r="S18" s="22"/>
      <c r="T18" s="23"/>
    </row>
    <row r="19" spans="2:20" ht="15.6" x14ac:dyDescent="0.3">
      <c r="I19" s="14"/>
      <c r="J19" s="7"/>
      <c r="K19" s="7"/>
      <c r="L19" s="21"/>
      <c r="M19" s="21"/>
      <c r="N19" s="22">
        <v>5797.4</v>
      </c>
      <c r="O19" s="22"/>
      <c r="P19" s="22"/>
      <c r="Q19" s="22"/>
      <c r="R19" s="22"/>
      <c r="S19" s="22"/>
      <c r="T19" s="23"/>
    </row>
    <row r="20" spans="2:20" ht="15.6" x14ac:dyDescent="0.3">
      <c r="I20" s="14"/>
      <c r="J20" s="7"/>
      <c r="K20" s="7"/>
      <c r="L20" s="21"/>
      <c r="M20" s="21"/>
      <c r="N20" s="27">
        <v>33335.050000000003</v>
      </c>
      <c r="O20" s="28"/>
      <c r="P20" s="28"/>
      <c r="Q20" s="28"/>
      <c r="R20" s="28"/>
      <c r="S20" s="28"/>
      <c r="T20" s="28"/>
    </row>
    <row r="21" spans="2:20" ht="15.6" x14ac:dyDescent="0.3">
      <c r="I21" s="14"/>
      <c r="J21" s="7"/>
      <c r="K21" s="7"/>
      <c r="L21" s="21"/>
      <c r="M21" s="21"/>
      <c r="N21" s="22"/>
      <c r="O21" s="14"/>
      <c r="P21" s="14"/>
      <c r="Q21" s="14"/>
      <c r="R21" s="14"/>
      <c r="S21" s="14"/>
      <c r="T21" s="14"/>
    </row>
    <row r="22" spans="2:20" ht="15.6" x14ac:dyDescent="0.3">
      <c r="I22" s="14"/>
      <c r="J22" s="7" t="s">
        <v>16</v>
      </c>
      <c r="K22" s="7"/>
      <c r="L22" s="21" t="s">
        <v>11</v>
      </c>
      <c r="M22" s="21" t="s">
        <v>2</v>
      </c>
      <c r="N22" s="22" cm="1">
        <f t="array" ref="N22">_xlfn.XLOOKUP(L22,B9:B12,_xlfn.XLOOKUP(M22,C8:H8,C9:H12))</f>
        <v>23568</v>
      </c>
      <c r="O22" s="14"/>
      <c r="P22" s="14"/>
      <c r="Q22" s="14"/>
      <c r="R22" s="14"/>
      <c r="S22" s="14"/>
      <c r="T22" s="14"/>
    </row>
    <row r="23" spans="2:20" ht="15.6" x14ac:dyDescent="0.3">
      <c r="I23" s="14"/>
      <c r="J23" s="29"/>
      <c r="K23" s="29"/>
      <c r="L23" s="14"/>
      <c r="M23" s="14"/>
      <c r="N23" s="14"/>
      <c r="O23" s="14"/>
      <c r="P23" s="14"/>
      <c r="Q23" s="14"/>
      <c r="R23" s="14"/>
      <c r="S23" s="14"/>
      <c r="T23" s="14"/>
    </row>
    <row r="24" spans="2:20" ht="15.6" x14ac:dyDescent="0.3">
      <c r="I24" s="14"/>
      <c r="J24" s="29"/>
      <c r="K24" s="29"/>
      <c r="L24" s="14"/>
      <c r="M24" s="14"/>
      <c r="N24" s="14"/>
      <c r="O24" s="14"/>
      <c r="P24" s="14"/>
      <c r="Q24" s="14"/>
      <c r="R24" s="14"/>
      <c r="S24" s="14"/>
      <c r="T24" s="14"/>
    </row>
    <row r="25" spans="2:20" ht="15.6" x14ac:dyDescent="0.3">
      <c r="I25" s="14"/>
      <c r="J25" s="29"/>
      <c r="K25" s="29"/>
      <c r="L25" s="14"/>
      <c r="M25" s="14"/>
      <c r="N25" s="14"/>
      <c r="O25" s="14"/>
      <c r="P25" s="14"/>
      <c r="Q25" s="14"/>
      <c r="R25" s="14"/>
      <c r="S25" s="14"/>
      <c r="T25" s="14"/>
    </row>
    <row r="26" spans="2:20" ht="15.6" x14ac:dyDescent="0.3">
      <c r="B26" s="4" t="s">
        <v>19</v>
      </c>
      <c r="C26" s="4"/>
      <c r="D26" s="4"/>
      <c r="H26" s="4"/>
      <c r="I26" s="28"/>
      <c r="J26" s="29"/>
      <c r="K26" s="29"/>
      <c r="L26" s="14"/>
      <c r="M26" s="14"/>
      <c r="N26" s="14"/>
      <c r="O26" s="14"/>
      <c r="P26" s="14"/>
      <c r="Q26" s="14"/>
      <c r="R26" s="14"/>
      <c r="S26" s="14"/>
      <c r="T26" s="14"/>
    </row>
    <row r="27" spans="2:20" ht="15.6" x14ac:dyDescent="0.3">
      <c r="B27" s="4"/>
      <c r="C27" s="4" t="s">
        <v>20</v>
      </c>
      <c r="D27" s="32" t="s">
        <v>23</v>
      </c>
      <c r="H27" s="4"/>
      <c r="I27" s="1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</row>
    <row r="28" spans="2:20" x14ac:dyDescent="0.3">
      <c r="B28" s="4"/>
      <c r="C28" s="4" t="s">
        <v>21</v>
      </c>
      <c r="D28" s="32" t="s">
        <v>22</v>
      </c>
      <c r="H28" s="4"/>
      <c r="I28" s="5"/>
    </row>
    <row r="29" spans="2:20" x14ac:dyDescent="0.3">
      <c r="B29" s="4"/>
      <c r="C29" s="4"/>
      <c r="D29" s="4"/>
      <c r="H29" s="4"/>
      <c r="I29" s="5"/>
    </row>
    <row r="30" spans="2:20" x14ac:dyDescent="0.3">
      <c r="D30" s="4"/>
      <c r="E30" s="4"/>
      <c r="F30" s="4"/>
      <c r="G30" s="4"/>
      <c r="H30" s="4"/>
      <c r="I30" s="5"/>
    </row>
    <row r="31" spans="2:20" x14ac:dyDescent="0.3">
      <c r="D31" s="4"/>
      <c r="E31" s="4"/>
      <c r="F31" s="4"/>
      <c r="G31" s="4"/>
      <c r="H31" s="4"/>
      <c r="I31" s="5"/>
    </row>
    <row r="32" spans="2:20" x14ac:dyDescent="0.3">
      <c r="D32" s="4"/>
      <c r="E32" s="4"/>
      <c r="F32" s="4"/>
      <c r="G32" s="4"/>
      <c r="H32" s="4"/>
      <c r="I32" s="5"/>
    </row>
  </sheetData>
  <phoneticPr fontId="5" type="noConversion"/>
  <hyperlinks>
    <hyperlink ref="D28" r:id="rId1" xr:uid="{BDEE1E73-B9E7-4965-B4CE-82038F7271F3}"/>
    <hyperlink ref="D27" r:id="rId2" xr:uid="{193219FB-7CAB-4324-911D-C4C784A9033F}"/>
  </hyperlinks>
  <pageMargins left="0.7" right="0.7" top="0.75" bottom="0.75" header="0.3" footer="0.3"/>
  <pageSetup paperSize="9" orientation="portrait" horizontalDpi="300" verticalDpi="30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xlookup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Jig Mehta</dc:creator>
  <cp:lastModifiedBy>Jig Mehta</cp:lastModifiedBy>
  <dcterms:created xsi:type="dcterms:W3CDTF">2021-09-09T15:17:26Z</dcterms:created>
  <dcterms:modified xsi:type="dcterms:W3CDTF">2021-09-13T12:33:48Z</dcterms:modified>
</cp:coreProperties>
</file>